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<sst xmlns="http://schemas.openxmlformats.org/spreadsheetml/2006/main" count="24" uniqueCount="24">
  <si>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Produktion tønder olie per år</t>
  </si>
  <si>
    <t>Pris per tønde olie</t>
  </si>
  <si>
    <t xml:space="preserve"> - Produktionsomkostninger</t>
  </si>
  <si>
    <t xml:space="preserve">   (per tønde cirka 30 $)</t>
  </si>
  <si>
    <t>( + plus 700 tønder per dag)</t>
  </si>
  <si>
    <t>(Dec 2010  * 12)</t>
  </si>
  <si>
    <t>Dollars kurs</t>
  </si>
  <si>
    <t xml:space="preserve"> - Renteomkostninger</t>
  </si>
  <si>
    <t>Overskud før skat</t>
  </si>
  <si>
    <t xml:space="preserve"> - selskabs skat</t>
  </si>
  <si>
    <t>Likviditet fra driften</t>
  </si>
  <si>
    <t>Omsætning i mio. kr.</t>
  </si>
  <si>
    <t>Brutto resultat i mio. kr.</t>
  </si>
  <si>
    <t xml:space="preserve"> - Faste omkostninger i mio. kr.</t>
  </si>
  <si>
    <t>EBIT i mio. kr.</t>
  </si>
  <si>
    <t>Netto resultat i mio. kr.</t>
  </si>
  <si>
    <t>Egenkapital</t>
  </si>
  <si>
    <t xml:space="preserve"> - Afskrivninger i mio. kr. (explorations cost)</t>
  </si>
  <si>
    <t xml:space="preserve"> - Renteindtægter og valuta</t>
  </si>
  <si>
    <t>Omsætning i mio. Dollars</t>
  </si>
  <si>
    <t>Regnskab</t>
  </si>
  <si>
    <t>Budget</t>
  </si>
  <si>
    <t>Real. 9 mdr. + skøn</t>
  </si>
  <si>
    <t>(Blackbird per jan 2012)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</si>
</sst>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K20" sqref="K20"/>
    </sheetView>
  </sheetViews>
  <sheetFormatPr defaultColWidth="9.140625" defaultRowHeight="12.75"/>
  <cols>
    <col min="5" max="13" width="9.140625" style="1" customWidth="1"/>
  </cols>
  <sheetData>
    <row r="1" spans="5:13" s="3" customFormat="1" ht="12.75">
      <c r="E1" s="5">
        <v>2009</v>
      </c>
      <c r="F1" s="5"/>
      <c r="G1" s="5">
        <v>2010</v>
      </c>
      <c r="H1" s="5"/>
      <c r="I1" s="5">
        <v>2011</v>
      </c>
      <c r="J1" s="5"/>
      <c r="K1" s="5">
        <v>2012</v>
      </c>
      <c r="L1" s="5"/>
      <c r="M1" s="5"/>
    </row>
    <row r="2" spans="5:13" s="10" customFormat="1" ht="11.25">
      <c r="E2" s="11" t="s">
        <v>20</v>
      </c>
      <c r="F2" s="11"/>
      <c r="G2" s="11" t="s">
        <v>22</v>
      </c>
      <c r="H2" s="11"/>
      <c r="I2" s="11" t="s">
        <v>21</v>
      </c>
      <c r="J2" s="11"/>
      <c r="K2" s="11" t="str">
        <f>I2</f>
        <v>Budget</v>
      </c>
      <c r="L2" s="11"/>
      <c r="M2" s="11"/>
    </row>
    <row r="4" spans="1:11" ht="12.75">
      <c r="A4" t="s">
        <v>0</v>
      </c>
      <c r="E4" s="6">
        <v>674000</v>
      </c>
      <c r="F4" s="6"/>
      <c r="G4" s="6">
        <v>967000</v>
      </c>
      <c r="H4" s="6"/>
      <c r="I4" s="6">
        <v>1200000</v>
      </c>
      <c r="J4" s="6"/>
      <c r="K4" s="6">
        <v>1400000</v>
      </c>
    </row>
    <row r="5" spans="9:11" ht="12.75">
      <c r="I5" s="4" t="s">
        <v>5</v>
      </c>
      <c r="K5" s="2" t="s">
        <v>23</v>
      </c>
    </row>
    <row r="6" ht="12.75">
      <c r="K6" s="2" t="s">
        <v>4</v>
      </c>
    </row>
    <row r="7" spans="1:11" ht="12.75">
      <c r="A7" t="s">
        <v>1</v>
      </c>
      <c r="G7" s="1">
        <v>77.2</v>
      </c>
      <c r="I7" s="1">
        <v>95</v>
      </c>
      <c r="K7" s="1">
        <v>100</v>
      </c>
    </row>
    <row r="8" spans="1:11" ht="12.75">
      <c r="A8" t="s">
        <v>6</v>
      </c>
      <c r="G8" s="1">
        <v>5.6</v>
      </c>
      <c r="I8" s="1">
        <v>5.7</v>
      </c>
      <c r="K8" s="1">
        <v>5.7</v>
      </c>
    </row>
    <row r="10" spans="1:11" ht="12.75">
      <c r="A10" t="s">
        <v>19</v>
      </c>
      <c r="G10" s="7">
        <f>G4*G7/1000000</f>
        <v>74.6524</v>
      </c>
      <c r="I10" s="7">
        <f>I4*I7/1000000</f>
        <v>114</v>
      </c>
      <c r="K10" s="7">
        <f>K4*K7/1000000</f>
        <v>140</v>
      </c>
    </row>
    <row r="12" spans="1:13" s="3" customFormat="1" ht="12.75">
      <c r="A12" s="3" t="s">
        <v>11</v>
      </c>
      <c r="E12" s="5">
        <v>219</v>
      </c>
      <c r="F12" s="5"/>
      <c r="G12" s="5">
        <v>417</v>
      </c>
      <c r="H12" s="5"/>
      <c r="I12" s="8">
        <f>I10*I8</f>
        <v>649.8000000000001</v>
      </c>
      <c r="J12" s="8"/>
      <c r="K12" s="8">
        <f>K10*K8</f>
        <v>798</v>
      </c>
      <c r="L12" s="5"/>
      <c r="M12" s="5"/>
    </row>
    <row r="13" spans="1:11" ht="12.75">
      <c r="A13" t="s">
        <v>2</v>
      </c>
      <c r="E13" s="1">
        <v>-165</v>
      </c>
      <c r="G13" s="1">
        <v>-162</v>
      </c>
      <c r="I13" s="7">
        <f>-I4*30*I8/1000000</f>
        <v>-205.2</v>
      </c>
      <c r="J13" s="7"/>
      <c r="K13" s="7">
        <f>-K4*30*K8/1000000</f>
        <v>-239.4</v>
      </c>
    </row>
    <row r="14" spans="1:11" ht="12.75">
      <c r="A14" t="s">
        <v>3</v>
      </c>
      <c r="I14" s="7"/>
      <c r="J14" s="7"/>
      <c r="K14" s="7"/>
    </row>
    <row r="15" spans="1:13" s="3" customFormat="1" ht="12.75">
      <c r="A15" s="3" t="s">
        <v>12</v>
      </c>
      <c r="E15" s="5">
        <v>55</v>
      </c>
      <c r="F15" s="5"/>
      <c r="G15" s="5">
        <f>G12+G13</f>
        <v>255</v>
      </c>
      <c r="H15" s="5"/>
      <c r="I15" s="9">
        <f>I12+I13</f>
        <v>444.6000000000001</v>
      </c>
      <c r="J15" s="9"/>
      <c r="K15" s="9">
        <f>K12+K13</f>
        <v>558.6</v>
      </c>
      <c r="L15" s="5"/>
      <c r="M15" s="5"/>
    </row>
    <row r="16" spans="9:11" ht="12.75">
      <c r="I16" s="6"/>
      <c r="J16" s="6"/>
      <c r="K16" s="6"/>
    </row>
    <row r="17" spans="1:11" ht="12.75">
      <c r="A17" t="s">
        <v>13</v>
      </c>
      <c r="E17" s="1">
        <v>-21</v>
      </c>
      <c r="G17" s="1">
        <v>-17</v>
      </c>
      <c r="I17" s="6">
        <v>-20</v>
      </c>
      <c r="J17" s="6"/>
      <c r="K17" s="6">
        <v>-25</v>
      </c>
    </row>
    <row r="18" spans="1:11" ht="12.75">
      <c r="A18" t="s">
        <v>17</v>
      </c>
      <c r="E18" s="1">
        <v>-110</v>
      </c>
      <c r="G18" s="1">
        <v>-100</v>
      </c>
      <c r="I18" s="6">
        <v>-125</v>
      </c>
      <c r="J18" s="6"/>
      <c r="K18" s="6">
        <v>-150</v>
      </c>
    </row>
    <row r="19" spans="9:11" ht="12.75">
      <c r="I19" s="6"/>
      <c r="J19" s="6"/>
      <c r="K19" s="6"/>
    </row>
    <row r="20" spans="1:13" s="3" customFormat="1" ht="12.75">
      <c r="A20" s="3" t="s">
        <v>14</v>
      </c>
      <c r="E20" s="5">
        <v>-76</v>
      </c>
      <c r="F20" s="5"/>
      <c r="G20" s="5">
        <f>G15+G17+G18</f>
        <v>138</v>
      </c>
      <c r="H20" s="5"/>
      <c r="I20" s="9">
        <f>I15+I17+I18</f>
        <v>299.6000000000001</v>
      </c>
      <c r="J20" s="9"/>
      <c r="K20" s="9">
        <f>K15+K17+K18</f>
        <v>383.6</v>
      </c>
      <c r="L20" s="5"/>
      <c r="M20" s="5"/>
    </row>
    <row r="21" spans="5:13" s="3" customFormat="1" ht="12.75">
      <c r="E21" s="5"/>
      <c r="F21" s="5"/>
      <c r="G21" s="5"/>
      <c r="H21" s="5"/>
      <c r="I21" s="9"/>
      <c r="J21" s="9"/>
      <c r="K21" s="9"/>
      <c r="L21" s="5"/>
      <c r="M21" s="5"/>
    </row>
    <row r="22" spans="1:11" ht="12.75">
      <c r="A22" t="s">
        <v>18</v>
      </c>
      <c r="E22" s="1">
        <v>42</v>
      </c>
      <c r="G22" s="1">
        <v>0</v>
      </c>
      <c r="I22" s="6">
        <v>0</v>
      </c>
      <c r="J22" s="6"/>
      <c r="K22" s="6">
        <v>0</v>
      </c>
    </row>
    <row r="23" spans="1:11" ht="12.75">
      <c r="A23" t="s">
        <v>7</v>
      </c>
      <c r="E23" s="1">
        <v>-26</v>
      </c>
      <c r="G23" s="1">
        <v>-10</v>
      </c>
      <c r="I23" s="6">
        <v>0</v>
      </c>
      <c r="J23" s="6"/>
      <c r="K23" s="6">
        <v>0</v>
      </c>
    </row>
    <row r="24" spans="9:11" ht="12.75">
      <c r="I24" s="6"/>
      <c r="J24" s="6"/>
      <c r="K24" s="6"/>
    </row>
    <row r="25" spans="1:13" s="3" customFormat="1" ht="12.75">
      <c r="A25" s="3" t="s">
        <v>8</v>
      </c>
      <c r="E25" s="5">
        <v>-60</v>
      </c>
      <c r="F25" s="5"/>
      <c r="G25" s="5">
        <f>G20+G22+G23</f>
        <v>128</v>
      </c>
      <c r="H25" s="5"/>
      <c r="I25" s="8">
        <f>I20+I22+I23</f>
        <v>299.6000000000001</v>
      </c>
      <c r="J25" s="8"/>
      <c r="K25" s="8">
        <f>K20+K22+K23</f>
        <v>383.6</v>
      </c>
      <c r="L25" s="5"/>
      <c r="M25" s="5"/>
    </row>
    <row r="26" spans="1:11" ht="12.75">
      <c r="A26" t="s">
        <v>9</v>
      </c>
      <c r="E26" s="1">
        <v>-5</v>
      </c>
      <c r="G26" s="1">
        <v>0</v>
      </c>
      <c r="I26" s="6">
        <f>I25*25%</f>
        <v>74.90000000000002</v>
      </c>
      <c r="J26" s="6"/>
      <c r="K26" s="6">
        <f>K25*25%</f>
        <v>95.9</v>
      </c>
    </row>
    <row r="27" spans="1:13" s="3" customFormat="1" ht="12.75">
      <c r="A27" s="3" t="s">
        <v>15</v>
      </c>
      <c r="E27" s="9">
        <f>E25-E26</f>
        <v>-55</v>
      </c>
      <c r="F27" s="5"/>
      <c r="G27" s="9">
        <f>G25-G26</f>
        <v>128</v>
      </c>
      <c r="H27" s="5"/>
      <c r="I27" s="9">
        <f>I25-I26</f>
        <v>224.70000000000005</v>
      </c>
      <c r="J27" s="9"/>
      <c r="K27" s="9">
        <f>K25-K26</f>
        <v>287.70000000000005</v>
      </c>
      <c r="L27" s="5"/>
      <c r="M27" s="5"/>
    </row>
    <row r="28" spans="9:11" ht="12.75">
      <c r="I28" s="6"/>
      <c r="J28" s="6"/>
      <c r="K28" s="6"/>
    </row>
    <row r="29" spans="9:11" ht="12.75">
      <c r="I29" s="6"/>
      <c r="J29" s="6"/>
      <c r="K29" s="6"/>
    </row>
    <row r="30" spans="1:11" ht="12.75">
      <c r="A30" t="s">
        <v>10</v>
      </c>
      <c r="G30" s="1">
        <v>235</v>
      </c>
      <c r="I30" s="6">
        <f>I27-I18</f>
        <v>349.70000000000005</v>
      </c>
      <c r="J30" s="6"/>
      <c r="K30" s="6">
        <f>K27-K18</f>
        <v>437.70000000000005</v>
      </c>
    </row>
    <row r="31" spans="9:11" ht="12.75">
      <c r="I31" s="6"/>
      <c r="J31" s="6"/>
      <c r="K31" s="6"/>
    </row>
    <row r="32" spans="1:13" s="3" customFormat="1" ht="12.75">
      <c r="A32" s="3" t="s">
        <v>16</v>
      </c>
      <c r="E32" s="5">
        <v>279</v>
      </c>
      <c r="F32" s="5"/>
      <c r="G32" s="5">
        <f>E32+G27</f>
        <v>407</v>
      </c>
      <c r="H32" s="5"/>
      <c r="I32" s="8">
        <f>G32+I27</f>
        <v>631.7</v>
      </c>
      <c r="J32" s="8"/>
      <c r="K32" s="8">
        <f>I32+K27</f>
        <v>919.4000000000001</v>
      </c>
      <c r="L32" s="5"/>
      <c r="M32" s="5"/>
    </row>
    <row r="33" spans="9:11" ht="12.75">
      <c r="I33" s="7"/>
      <c r="J33" s="7"/>
      <c r="K33" s="7"/>
    </row>
    <row r="34" spans="9:11" ht="12.75">
      <c r="I34" s="7"/>
      <c r="J34" s="7"/>
      <c r="K34" s="7"/>
    </row>
  </sheetData>
  <printOptions/>
  <pageMargins left="0.75" right="0.75" top="1" bottom="1" header="0" footer="0"/>
  <pageSetup horizontalDpi="200" verticalDpi="200" orientation="landscape" paperSize="9" r:id="rId1"/>
  <headerFooter alignWithMargins="0">
    <oddHeader>&amp;C&amp;"Arial,Fed"&amp;14Atlantic Petroleum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</dc:creator>
  <cp:keywords/>
  <dc:description/>
  <cp:lastModifiedBy>Bent</cp:lastModifiedBy>
  <cp:lastPrinted>2011-01-06T11:56:39Z</cp:lastPrinted>
  <dcterms:created xsi:type="dcterms:W3CDTF">2011-01-04T11:49:37Z</dcterms:created>
  <dcterms:modified xsi:type="dcterms:W3CDTF">2011-01-07T14:38:42Z</dcterms:modified>
  <cp:category/>
  <cp:version/>
  <cp:contentType/>
  <cp:contentStatus/>
</cp:coreProperties>
</file>